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ados-Holding\DptoControladoria\FISCAL\2021\KOMLOG\SUBSTITUIÇÃO TRIBUTÁRIA\ST - RJ\"/>
    </mc:Choice>
  </mc:AlternateContent>
  <xr:revisionPtr revIDLastSave="0" documentId="13_ncr:1_{E1A13788-E646-40D1-A268-6E9431A18D36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RESUMO ST-RJ" sheetId="3" r:id="rId1"/>
  </sheets>
  <definedNames>
    <definedName name="_xlnm.Print_Area" localSheetId="0">'RESUMO ST-RJ'!$A$2:$F$34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" l="1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4" i="3"/>
  <c r="I4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5" i="3"/>
  <c r="G5" i="3" s="1"/>
  <c r="I6" i="3"/>
  <c r="G6" i="3" s="1"/>
  <c r="I7" i="3"/>
  <c r="I8" i="3"/>
  <c r="I9" i="3"/>
  <c r="G9" i="3" s="1"/>
  <c r="G7" i="3"/>
  <c r="G8" i="3"/>
  <c r="I10" i="3"/>
  <c r="H5" i="3"/>
  <c r="F5" i="3" s="1"/>
  <c r="H6" i="3"/>
  <c r="H7" i="3"/>
  <c r="H8" i="3"/>
  <c r="F8" i="3" s="1"/>
  <c r="H9" i="3"/>
  <c r="F9" i="3" s="1"/>
  <c r="H10" i="3"/>
  <c r="H14" i="3"/>
  <c r="H15" i="3"/>
  <c r="H16" i="3"/>
  <c r="F16" i="3" s="1"/>
  <c r="H17" i="3"/>
  <c r="H18" i="3"/>
  <c r="F18" i="3" s="1"/>
  <c r="H19" i="3"/>
  <c r="H20" i="3"/>
  <c r="H21" i="3"/>
  <c r="F21" i="3" s="1"/>
  <c r="H22" i="3"/>
  <c r="H23" i="3"/>
  <c r="H24" i="3"/>
  <c r="H25" i="3"/>
  <c r="F25" i="3" s="1"/>
  <c r="H26" i="3"/>
  <c r="F26" i="3" s="1"/>
  <c r="H27" i="3"/>
  <c r="H28" i="3"/>
  <c r="H29" i="3"/>
  <c r="F29" i="3" s="1"/>
  <c r="H30" i="3"/>
  <c r="H31" i="3"/>
  <c r="H32" i="3"/>
  <c r="H33" i="3"/>
  <c r="F33" i="3" s="1"/>
  <c r="H4" i="3"/>
  <c r="F4" i="3" s="1"/>
  <c r="M14" i="3"/>
  <c r="G10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0" i="3"/>
  <c r="M10" i="3"/>
  <c r="N9" i="3"/>
  <c r="M9" i="3"/>
  <c r="N8" i="3"/>
  <c r="M8" i="3"/>
  <c r="N7" i="3"/>
  <c r="M7" i="3"/>
  <c r="N6" i="3"/>
  <c r="M6" i="3"/>
  <c r="N5" i="3"/>
  <c r="M5" i="3"/>
  <c r="M4" i="3"/>
  <c r="G4" i="3" s="1"/>
  <c r="F32" i="3"/>
  <c r="F31" i="3"/>
  <c r="F30" i="3"/>
  <c r="F28" i="3"/>
  <c r="F27" i="3"/>
  <c r="F24" i="3"/>
  <c r="F23" i="3"/>
  <c r="F22" i="3"/>
  <c r="F20" i="3"/>
  <c r="F17" i="3"/>
  <c r="F14" i="3"/>
  <c r="F10" i="3"/>
  <c r="F7" i="3"/>
  <c r="F6" i="3"/>
  <c r="F15" i="3"/>
  <c r="F19" i="3"/>
</calcChain>
</file>

<file path=xl/sharedStrings.xml><?xml version="1.0" encoding="utf-8"?>
<sst xmlns="http://schemas.openxmlformats.org/spreadsheetml/2006/main" count="83" uniqueCount="47">
  <si>
    <t>8414.90.20</t>
  </si>
  <si>
    <t>8415.10.11</t>
  </si>
  <si>
    <t>PRODUTO</t>
  </si>
  <si>
    <t>MVA</t>
  </si>
  <si>
    <t>MVA AJUSTADO</t>
  </si>
  <si>
    <t>NCM</t>
  </si>
  <si>
    <t>DESUMIDIFICADOR</t>
  </si>
  <si>
    <t>CORTINAS DE AR</t>
  </si>
  <si>
    <t>PARTES DE VENT.E COIFAS</t>
  </si>
  <si>
    <t>8415.90.10</t>
  </si>
  <si>
    <t>LEGISLAÇÃO</t>
  </si>
  <si>
    <r>
      <t>PRODUTOS COM S.T. EM RJ LINHA DE</t>
    </r>
    <r>
      <rPr>
        <b/>
        <sz val="10"/>
        <color indexed="10"/>
        <rFont val="Arial"/>
        <family val="2"/>
      </rPr>
      <t xml:space="preserve"> AR CONDICIONADO</t>
    </r>
  </si>
  <si>
    <r>
      <t>PRODUTOS COM S.T. EM RJ</t>
    </r>
    <r>
      <rPr>
        <b/>
        <sz val="10"/>
        <color indexed="40"/>
        <rFont val="Arial"/>
        <family val="2"/>
      </rPr>
      <t xml:space="preserve"> LINHA DE PEÇAS</t>
    </r>
  </si>
  <si>
    <t>8504.3</t>
  </si>
  <si>
    <t>OUTRAS PEÇAS DE AR COND (IMPORTADA)</t>
  </si>
  <si>
    <t>OUTRAS PEÇAS DE AR COND (NACIONAL)</t>
  </si>
  <si>
    <t>TRANFORMADORES (IMPORTADO)</t>
  </si>
  <si>
    <t>TRANFORMADORES (NACIONAL)</t>
  </si>
  <si>
    <t>TORNEIRAS, VALVULAS E DISPOSITIVOS SEM. (IMPORTADO)</t>
  </si>
  <si>
    <t>TORNEIRAS, VALVULAS E DISPOSITIVOS SEM. (NACIONAL)</t>
  </si>
  <si>
    <t xml:space="preserve">ABRACADEIRA/ ADAPTADOR (IMPORTADO)                    </t>
  </si>
  <si>
    <t>ABRACADEIRA/ ADAPTADOR (NACIONAL)</t>
  </si>
  <si>
    <t>TAMPÃO/ VALVULA (IMPORTADO)</t>
  </si>
  <si>
    <t>TAMPÃO/ VALVULA (NACIONAL)</t>
  </si>
  <si>
    <t>FIOS, CABOS - IMPORTADO</t>
  </si>
  <si>
    <t>FIOS, CABOS - NACIONAL</t>
  </si>
  <si>
    <t>PARAFUSOS - IMPORTADO</t>
  </si>
  <si>
    <t>PARAFUSOS - NACIONAL</t>
  </si>
  <si>
    <t>ABRAÇADEIRA IMPORTADO</t>
  </si>
  <si>
    <t>ABRAÇADEIRA NACIONAL</t>
  </si>
  <si>
    <t>OUTRAS OBRAS DE AÇO</t>
  </si>
  <si>
    <t>LUVAS, CONEXÕES IMPORTADO</t>
  </si>
  <si>
    <t>8414.5</t>
  </si>
  <si>
    <t>8415.90.20</t>
  </si>
  <si>
    <t>8415.90.90</t>
  </si>
  <si>
    <t>AR COND. SPLIT NACIONAL (KMA Armazenado)</t>
  </si>
  <si>
    <r>
      <t xml:space="preserve">EVAPORADORA - </t>
    </r>
    <r>
      <rPr>
        <b/>
        <i/>
        <sz val="9"/>
        <color indexed="8"/>
        <rFont val="Arial"/>
        <family val="2"/>
      </rPr>
      <t>até 12HP</t>
    </r>
  </si>
  <si>
    <r>
      <t xml:space="preserve">CONDENSADORA - </t>
    </r>
    <r>
      <rPr>
        <b/>
        <i/>
        <sz val="9"/>
        <color indexed="8"/>
        <rFont val="Arial"/>
        <family val="2"/>
      </rPr>
      <t>até 12HP</t>
    </r>
  </si>
  <si>
    <r>
      <t xml:space="preserve">EVAPORADORA - </t>
    </r>
    <r>
      <rPr>
        <b/>
        <i/>
        <sz val="9"/>
        <color indexed="8"/>
        <rFont val="Arial"/>
        <family val="2"/>
      </rPr>
      <t>acima de 12HP</t>
    </r>
  </si>
  <si>
    <r>
      <t xml:space="preserve">CONDENSADORA - </t>
    </r>
    <r>
      <rPr>
        <b/>
        <i/>
        <sz val="9"/>
        <color indexed="8"/>
        <rFont val="Arial"/>
        <family val="2"/>
      </rPr>
      <t>acima de12HP</t>
    </r>
  </si>
  <si>
    <t xml:space="preserve">RESISTÊNCIAS DE AQUECIMENTO </t>
  </si>
  <si>
    <t>Subitem 20 do Anexo I do Livro II do RICMS/RJ</t>
  </si>
  <si>
    <t>Subitem 26 do Anexo I do Livro II do RICMS/RJ</t>
  </si>
  <si>
    <t>Subitem 24 do Anexo I do Livro II do RICMS/RJ</t>
  </si>
  <si>
    <t>3926.90</t>
  </si>
  <si>
    <t>% ST revenda</t>
  </si>
  <si>
    <t>%ST Consumo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</si>
</sst>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sz val="10"/>
      <name val="Arial"/>
      <family val="2"/>
    </font>
    <font>
      <b/>
      <i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0" fontId="2" fillId="2" borderId="0" applyNumberFormat="0" applyBorder="0" applyAlignment="0" applyProtection="0"/>
    <xf numFmtId="0" fontId="25" fillId="23" borderId="0" applyNumberFormat="0" applyBorder="0" applyAlignment="0" applyProtection="0"/>
    <xf numFmtId="0" fontId="2" fillId="3" borderId="0" applyNumberFormat="0" applyBorder="0" applyAlignment="0" applyProtection="0"/>
    <xf numFmtId="0" fontId="25" fillId="24" borderId="0" applyNumberFormat="0" applyBorder="0" applyAlignment="0" applyProtection="0"/>
    <xf numFmtId="0" fontId="2" fillId="4" borderId="0" applyNumberFormat="0" applyBorder="0" applyAlignment="0" applyProtection="0"/>
    <xf numFmtId="0" fontId="25" fillId="25" borderId="0" applyNumberFormat="0" applyBorder="0" applyAlignment="0" applyProtection="0"/>
    <xf numFmtId="0" fontId="2" fillId="5" borderId="0" applyNumberFormat="0" applyBorder="0" applyAlignment="0" applyProtection="0"/>
    <xf numFmtId="0" fontId="25" fillId="26" borderId="0" applyNumberFormat="0" applyBorder="0" applyAlignment="0" applyProtection="0"/>
    <xf numFmtId="0" fontId="2" fillId="6" borderId="0" applyNumberFormat="0" applyBorder="0" applyAlignment="0" applyProtection="0"/>
    <xf numFmtId="0" fontId="25" fillId="27" borderId="0" applyNumberFormat="0" applyBorder="0" applyAlignment="0" applyProtection="0"/>
    <xf numFmtId="0" fontId="2" fillId="7" borderId="0" applyNumberFormat="0" applyBorder="0" applyAlignment="0" applyProtection="0"/>
    <xf numFmtId="0" fontId="25" fillId="28" borderId="0" applyNumberFormat="0" applyBorder="0" applyAlignment="0" applyProtection="0"/>
    <xf numFmtId="0" fontId="2" fillId="8" borderId="0" applyNumberFormat="0" applyBorder="0" applyAlignment="0" applyProtection="0"/>
    <xf numFmtId="0" fontId="25" fillId="29" borderId="0" applyNumberFormat="0" applyBorder="0" applyAlignment="0" applyProtection="0"/>
    <xf numFmtId="0" fontId="2" fillId="9" borderId="0" applyNumberFormat="0" applyBorder="0" applyAlignment="0" applyProtection="0"/>
    <xf numFmtId="0" fontId="25" fillId="30" borderId="0" applyNumberFormat="0" applyBorder="0" applyAlignment="0" applyProtection="0"/>
    <xf numFmtId="0" fontId="2" fillId="10" borderId="0" applyNumberFormat="0" applyBorder="0" applyAlignment="0" applyProtection="0"/>
    <xf numFmtId="0" fontId="25" fillId="31" borderId="0" applyNumberFormat="0" applyBorder="0" applyAlignment="0" applyProtection="0"/>
    <xf numFmtId="0" fontId="2" fillId="5" borderId="0" applyNumberFormat="0" applyBorder="0" applyAlignment="0" applyProtection="0"/>
    <xf numFmtId="0" fontId="25" fillId="32" borderId="0" applyNumberFormat="0" applyBorder="0" applyAlignment="0" applyProtection="0"/>
    <xf numFmtId="0" fontId="2" fillId="8" borderId="0" applyNumberFormat="0" applyBorder="0" applyAlignment="0" applyProtection="0"/>
    <xf numFmtId="0" fontId="25" fillId="33" borderId="0" applyNumberFormat="0" applyBorder="0" applyAlignment="0" applyProtection="0"/>
    <xf numFmtId="0" fontId="2" fillId="11" borderId="0" applyNumberFormat="0" applyBorder="0" applyAlignment="0" applyProtection="0"/>
    <xf numFmtId="0" fontId="25" fillId="34" borderId="0" applyNumberFormat="0" applyBorder="0" applyAlignment="0" applyProtection="0"/>
    <xf numFmtId="0" fontId="3" fillId="12" borderId="0" applyNumberFormat="0" applyBorder="0" applyAlignment="0" applyProtection="0"/>
    <xf numFmtId="0" fontId="26" fillId="35" borderId="0" applyNumberFormat="0" applyBorder="0" applyAlignment="0" applyProtection="0"/>
    <xf numFmtId="0" fontId="3" fillId="9" borderId="0" applyNumberFormat="0" applyBorder="0" applyAlignment="0" applyProtection="0"/>
    <xf numFmtId="0" fontId="26" fillId="36" borderId="0" applyNumberFormat="0" applyBorder="0" applyAlignment="0" applyProtection="0"/>
    <xf numFmtId="0" fontId="3" fillId="10" borderId="0" applyNumberFormat="0" applyBorder="0" applyAlignment="0" applyProtection="0"/>
    <xf numFmtId="0" fontId="26" fillId="37" borderId="0" applyNumberFormat="0" applyBorder="0" applyAlignment="0" applyProtection="0"/>
    <xf numFmtId="0" fontId="3" fillId="13" borderId="0" applyNumberFormat="0" applyBorder="0" applyAlignment="0" applyProtection="0"/>
    <xf numFmtId="0" fontId="26" fillId="38" borderId="0" applyNumberFormat="0" applyBorder="0" applyAlignment="0" applyProtection="0"/>
    <xf numFmtId="0" fontId="3" fillId="14" borderId="0" applyNumberFormat="0" applyBorder="0" applyAlignment="0" applyProtection="0"/>
    <xf numFmtId="0" fontId="26" fillId="39" borderId="0" applyNumberFormat="0" applyBorder="0" applyAlignment="0" applyProtection="0"/>
    <xf numFmtId="0" fontId="3" fillId="15" borderId="0" applyNumberFormat="0" applyBorder="0" applyAlignment="0" applyProtection="0"/>
    <xf numFmtId="0" fontId="26" fillId="40" borderId="0" applyNumberFormat="0" applyBorder="0" applyAlignment="0" applyProtection="0"/>
    <xf numFmtId="0" fontId="4" fillId="4" borderId="0" applyNumberFormat="0" applyBorder="0" applyAlignment="0" applyProtection="0"/>
    <xf numFmtId="0" fontId="27" fillId="41" borderId="0" applyNumberFormat="0" applyBorder="0" applyAlignment="0" applyProtection="0"/>
    <xf numFmtId="0" fontId="5" fillId="16" borderId="1" applyNumberFormat="0" applyAlignment="0" applyProtection="0"/>
    <xf numFmtId="0" fontId="28" fillId="42" borderId="19" applyNumberFormat="0" applyAlignment="0" applyProtection="0"/>
    <xf numFmtId="0" fontId="6" fillId="17" borderId="2" applyNumberFormat="0" applyAlignment="0" applyProtection="0"/>
    <xf numFmtId="0" fontId="29" fillId="43" borderId="20" applyNumberFormat="0" applyAlignment="0" applyProtection="0"/>
    <xf numFmtId="0" fontId="7" fillId="0" borderId="3" applyNumberFormat="0" applyFill="0" applyAlignment="0" applyProtection="0"/>
    <xf numFmtId="0" fontId="30" fillId="0" borderId="21" applyNumberFormat="0" applyFill="0" applyAlignment="0" applyProtection="0"/>
    <xf numFmtId="0" fontId="3" fillId="18" borderId="0" applyNumberFormat="0" applyBorder="0" applyAlignment="0" applyProtection="0"/>
    <xf numFmtId="0" fontId="26" fillId="44" borderId="0" applyNumberFormat="0" applyBorder="0" applyAlignment="0" applyProtection="0"/>
    <xf numFmtId="0" fontId="3" fillId="19" borderId="0" applyNumberFormat="0" applyBorder="0" applyAlignment="0" applyProtection="0"/>
    <xf numFmtId="0" fontId="26" fillId="45" borderId="0" applyNumberFormat="0" applyBorder="0" applyAlignment="0" applyProtection="0"/>
    <xf numFmtId="0" fontId="3" fillId="20" borderId="0" applyNumberFormat="0" applyBorder="0" applyAlignment="0" applyProtection="0"/>
    <xf numFmtId="0" fontId="26" fillId="46" borderId="0" applyNumberFormat="0" applyBorder="0" applyAlignment="0" applyProtection="0"/>
    <xf numFmtId="0" fontId="3" fillId="13" borderId="0" applyNumberFormat="0" applyBorder="0" applyAlignment="0" applyProtection="0"/>
    <xf numFmtId="0" fontId="26" fillId="47" borderId="0" applyNumberFormat="0" applyBorder="0" applyAlignment="0" applyProtection="0"/>
    <xf numFmtId="0" fontId="3" fillId="14" borderId="0" applyNumberFormat="0" applyBorder="0" applyAlignment="0" applyProtection="0"/>
    <xf numFmtId="0" fontId="26" fillId="48" borderId="0" applyNumberFormat="0" applyBorder="0" applyAlignment="0" applyProtection="0"/>
    <xf numFmtId="0" fontId="3" fillId="21" borderId="0" applyNumberFormat="0" applyBorder="0" applyAlignment="0" applyProtection="0"/>
    <xf numFmtId="0" fontId="26" fillId="49" borderId="0" applyNumberFormat="0" applyBorder="0" applyAlignment="0" applyProtection="0"/>
    <xf numFmtId="0" fontId="8" fillId="7" borderId="1" applyNumberFormat="0" applyAlignment="0" applyProtection="0"/>
    <xf numFmtId="0" fontId="31" fillId="50" borderId="19" applyNumberFormat="0" applyAlignment="0" applyProtection="0"/>
    <xf numFmtId="0" fontId="32" fillId="51" borderId="0" applyNumberFormat="0" applyBorder="0" applyAlignment="0" applyProtection="0"/>
    <xf numFmtId="0" fontId="33" fillId="52" borderId="0" applyNumberFormat="0" applyBorder="0" applyAlignment="0" applyProtection="0"/>
    <xf numFmtId="0" fontId="2" fillId="0" borderId="0"/>
    <xf numFmtId="0" fontId="2" fillId="0" borderId="0"/>
    <xf numFmtId="0" fontId="25" fillId="0" borderId="0"/>
    <xf numFmtId="0" fontId="1" fillId="22" borderId="4" applyNumberFormat="0" applyFont="0" applyAlignment="0" applyProtection="0"/>
    <xf numFmtId="0" fontId="20" fillId="53" borderId="22" applyNumberFormat="0" applyFont="0" applyAlignment="0" applyProtection="0"/>
    <xf numFmtId="9" fontId="1" fillId="0" borderId="0" applyFont="0" applyFill="0" applyBorder="0" applyAlignment="0" applyProtection="0"/>
    <xf numFmtId="0" fontId="9" fillId="16" borderId="5" applyNumberFormat="0" applyAlignment="0" applyProtection="0"/>
    <xf numFmtId="0" fontId="34" fillId="42" borderId="23" applyNumberFormat="0" applyAlignment="0" applyProtection="0"/>
    <xf numFmtId="0" fontId="1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37" fillId="0" borderId="24" applyNumberFormat="0" applyFill="0" applyAlignment="0" applyProtection="0"/>
    <xf numFmtId="0" fontId="14" fillId="0" borderId="7" applyNumberFormat="0" applyFill="0" applyAlignment="0" applyProtection="0"/>
    <xf numFmtId="0" fontId="38" fillId="0" borderId="25" applyNumberFormat="0" applyFill="0" applyAlignment="0" applyProtection="0"/>
    <xf numFmtId="0" fontId="15" fillId="0" borderId="8" applyNumberFormat="0" applyFill="0" applyAlignment="0" applyProtection="0"/>
    <xf numFmtId="0" fontId="39" fillId="0" borderId="26" applyNumberFormat="0" applyFill="0" applyAlignment="0" applyProtection="0"/>
    <xf numFmtId="0" fontId="1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1" fillId="0" borderId="27" applyNumberFormat="0" applyFill="0" applyAlignment="0" applyProtection="0"/>
  </cellStyleXfs>
  <cellXfs count="39">
    <xf numFmtId="0" fontId="0" fillId="0" borderId="0" xfId="0"/>
    <xf numFmtId="0" fontId="0" fillId="0" borderId="10" xfId="0" applyFill="1" applyBorder="1"/>
    <xf numFmtId="0" fontId="0" fillId="0" borderId="11" xfId="0" applyFill="1" applyBorder="1"/>
    <xf numFmtId="10" fontId="17" fillId="0" borderId="10" xfId="0" applyNumberFormat="1" applyFont="1" applyFill="1" applyBorder="1"/>
    <xf numFmtId="0" fontId="0" fillId="0" borderId="0" xfId="0" applyFill="1"/>
    <xf numFmtId="10" fontId="0" fillId="0" borderId="10" xfId="0" applyNumberFormat="1" applyFill="1" applyBorder="1"/>
    <xf numFmtId="10" fontId="0" fillId="0" borderId="14" xfId="0" applyNumberFormat="1" applyFill="1" applyBorder="1"/>
    <xf numFmtId="0" fontId="17" fillId="0" borderId="11" xfId="0" applyFont="1" applyFill="1" applyBorder="1"/>
    <xf numFmtId="0" fontId="17" fillId="0" borderId="15" xfId="0" applyFont="1" applyFill="1" applyBorder="1"/>
    <xf numFmtId="10" fontId="0" fillId="0" borderId="10" xfId="0" applyNumberFormat="1" applyFill="1" applyBorder="1" applyAlignment="1">
      <alignment wrapText="1"/>
    </xf>
    <xf numFmtId="0" fontId="17" fillId="0" borderId="14" xfId="0" applyFont="1" applyFill="1" applyBorder="1" applyAlignment="1">
      <alignment horizontal="left"/>
    </xf>
    <xf numFmtId="10" fontId="17" fillId="0" borderId="14" xfId="0" applyNumberFormat="1" applyFont="1" applyFill="1" applyBorder="1"/>
    <xf numFmtId="0" fontId="0" fillId="0" borderId="10" xfId="0" applyFill="1" applyBorder="1" applyAlignment="1">
      <alignment horizontal="left"/>
    </xf>
    <xf numFmtId="0" fontId="17" fillId="0" borderId="10" xfId="0" applyFont="1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42" fillId="0" borderId="0" xfId="0" applyFont="1" applyFill="1"/>
    <xf numFmtId="0" fontId="42" fillId="0" borderId="0" xfId="0" applyFont="1"/>
    <xf numFmtId="0" fontId="43" fillId="0" borderId="11" xfId="0" applyFont="1" applyFill="1" applyBorder="1"/>
    <xf numFmtId="10" fontId="23" fillId="0" borderId="10" xfId="66" applyNumberFormat="1" applyFont="1" applyFill="1" applyBorder="1"/>
    <xf numFmtId="10" fontId="0" fillId="0" borderId="16" xfId="0" applyNumberFormat="1" applyFill="1" applyBorder="1"/>
    <xf numFmtId="10" fontId="0" fillId="0" borderId="17" xfId="0" applyNumberFormat="1" applyFill="1" applyBorder="1"/>
    <xf numFmtId="0" fontId="19" fillId="0" borderId="18" xfId="0" applyFont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10" fontId="0" fillId="0" borderId="0" xfId="0" applyNumberFormat="1"/>
    <xf numFmtId="9" fontId="0" fillId="0" borderId="0" xfId="0" applyNumberFormat="1"/>
    <xf numFmtId="10" fontId="0" fillId="0" borderId="16" xfId="66" applyNumberFormat="1" applyFont="1" applyFill="1" applyBorder="1"/>
    <xf numFmtId="0" fontId="44" fillId="0" borderId="0" xfId="0" applyFont="1"/>
    <xf numFmtId="10" fontId="0" fillId="0" borderId="17" xfId="66" applyNumberFormat="1" applyFont="1" applyFill="1" applyBorder="1"/>
    <xf numFmtId="10" fontId="0" fillId="0" borderId="0" xfId="66" applyNumberFormat="1" applyFont="1" applyFill="1" applyBorder="1"/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</cellXfs>
  <cellStyles count="85">
    <cellStyle name="20% - Ênfase1" xfId="1" builtinId="30" customBuiltin="1"/>
    <cellStyle name="20% - Ênfase1 2" xfId="2" xr:uid="{00000000-0005-0000-0000-000001000000}"/>
    <cellStyle name="20% - Ênfase2" xfId="3" builtinId="34" customBuiltin="1"/>
    <cellStyle name="20% - Ênfase2 2" xfId="4" xr:uid="{00000000-0005-0000-0000-000003000000}"/>
    <cellStyle name="20% - Ênfase3" xfId="5" builtinId="38" customBuiltin="1"/>
    <cellStyle name="20% - Ênfase3 2" xfId="6" xr:uid="{00000000-0005-0000-0000-000005000000}"/>
    <cellStyle name="20% - Ênfase4" xfId="7" builtinId="42" customBuiltin="1"/>
    <cellStyle name="20% - Ênfase4 2" xfId="8" xr:uid="{00000000-0005-0000-0000-000007000000}"/>
    <cellStyle name="20% - Ênfase5" xfId="9" builtinId="46" customBuiltin="1"/>
    <cellStyle name="20% - Ênfase5 2" xfId="10" xr:uid="{00000000-0005-0000-0000-000009000000}"/>
    <cellStyle name="20% - Ênfase6" xfId="11" builtinId="50" customBuiltin="1"/>
    <cellStyle name="20% - Ênfase6 2" xfId="12" xr:uid="{00000000-0005-0000-0000-00000B000000}"/>
    <cellStyle name="40% - Ênfase1" xfId="13" builtinId="31" customBuiltin="1"/>
    <cellStyle name="40% - Ênfase1 2" xfId="14" xr:uid="{00000000-0005-0000-0000-00000D000000}"/>
    <cellStyle name="40% - Ênfase2" xfId="15" builtinId="35" customBuiltin="1"/>
    <cellStyle name="40% - Ênfase2 2" xfId="16" xr:uid="{00000000-0005-0000-0000-00000F000000}"/>
    <cellStyle name="40% - Ênfase3" xfId="17" builtinId="39" customBuiltin="1"/>
    <cellStyle name="40% - Ênfase3 2" xfId="18" xr:uid="{00000000-0005-0000-0000-000011000000}"/>
    <cellStyle name="40% - Ênfase4" xfId="19" builtinId="43" customBuiltin="1"/>
    <cellStyle name="40% - Ênfase4 2" xfId="20" xr:uid="{00000000-0005-0000-0000-000013000000}"/>
    <cellStyle name="40% - Ênfase5" xfId="21" builtinId="47" customBuiltin="1"/>
    <cellStyle name="40% - Ênfase5 2" xfId="22" xr:uid="{00000000-0005-0000-0000-000015000000}"/>
    <cellStyle name="40% - Ênfase6" xfId="23" builtinId="51" customBuiltin="1"/>
    <cellStyle name="40% - Ênfase6 2" xfId="24" xr:uid="{00000000-0005-0000-0000-000017000000}"/>
    <cellStyle name="60% - Ênfase1" xfId="25" builtinId="32" customBuiltin="1"/>
    <cellStyle name="60% - Ênfase1 2" xfId="26" xr:uid="{00000000-0005-0000-0000-000019000000}"/>
    <cellStyle name="60% - Ênfase2" xfId="27" builtinId="36" customBuiltin="1"/>
    <cellStyle name="60% - Ênfase2 2" xfId="28" xr:uid="{00000000-0005-0000-0000-00001B000000}"/>
    <cellStyle name="60% - Ênfase3" xfId="29" builtinId="40" customBuiltin="1"/>
    <cellStyle name="60% - Ênfase3 2" xfId="30" xr:uid="{00000000-0005-0000-0000-00001D000000}"/>
    <cellStyle name="60% - Ênfase4" xfId="31" builtinId="44" customBuiltin="1"/>
    <cellStyle name="60% - Ênfase4 2" xfId="32" xr:uid="{00000000-0005-0000-0000-00001F000000}"/>
    <cellStyle name="60% - Ênfase5" xfId="33" builtinId="48" customBuiltin="1"/>
    <cellStyle name="60% - Ênfase5 2" xfId="34" xr:uid="{00000000-0005-0000-0000-000021000000}"/>
    <cellStyle name="60% - Ênfase6" xfId="35" builtinId="52" customBuiltin="1"/>
    <cellStyle name="60% - Ênfase6 2" xfId="36" xr:uid="{00000000-0005-0000-0000-000023000000}"/>
    <cellStyle name="Bom" xfId="37" builtinId="26" customBuiltin="1"/>
    <cellStyle name="Bom 2" xfId="38" xr:uid="{00000000-0005-0000-0000-000025000000}"/>
    <cellStyle name="Cálculo" xfId="39" builtinId="22" customBuiltin="1"/>
    <cellStyle name="Cálculo 2" xfId="40" xr:uid="{00000000-0005-0000-0000-000027000000}"/>
    <cellStyle name="Célula de Verificação" xfId="41" builtinId="23" customBuiltin="1"/>
    <cellStyle name="Célula de Verificação 2" xfId="42" xr:uid="{00000000-0005-0000-0000-000029000000}"/>
    <cellStyle name="Célula Vinculada" xfId="43" builtinId="24" customBuiltin="1"/>
    <cellStyle name="Célula Vinculada 2" xfId="44" xr:uid="{00000000-0005-0000-0000-00002B000000}"/>
    <cellStyle name="Ênfase1" xfId="45" builtinId="29" customBuiltin="1"/>
    <cellStyle name="Ênfase1 2" xfId="46" xr:uid="{00000000-0005-0000-0000-00002D000000}"/>
    <cellStyle name="Ênfase2" xfId="47" builtinId="33" customBuiltin="1"/>
    <cellStyle name="Ênfase2 2" xfId="48" xr:uid="{00000000-0005-0000-0000-00002F000000}"/>
    <cellStyle name="Ênfase3" xfId="49" builtinId="37" customBuiltin="1"/>
    <cellStyle name="Ênfase3 2" xfId="50" xr:uid="{00000000-0005-0000-0000-000031000000}"/>
    <cellStyle name="Ênfase4" xfId="51" builtinId="41" customBuiltin="1"/>
    <cellStyle name="Ênfase4 2" xfId="52" xr:uid="{00000000-0005-0000-0000-000033000000}"/>
    <cellStyle name="Ênfase5" xfId="53" builtinId="45" customBuiltin="1"/>
    <cellStyle name="Ênfase5 2" xfId="54" xr:uid="{00000000-0005-0000-0000-000035000000}"/>
    <cellStyle name="Ênfase6" xfId="55" builtinId="49" customBuiltin="1"/>
    <cellStyle name="Ênfase6 2" xfId="56" xr:uid="{00000000-0005-0000-0000-000037000000}"/>
    <cellStyle name="Entrada" xfId="57" builtinId="20" customBuiltin="1"/>
    <cellStyle name="Entrada 2" xfId="58" xr:uid="{00000000-0005-0000-0000-000039000000}"/>
    <cellStyle name="Incorreto 2" xfId="59" xr:uid="{00000000-0005-0000-0000-00003A000000}"/>
    <cellStyle name="Neutra 2" xfId="60" xr:uid="{00000000-0005-0000-0000-00003B000000}"/>
    <cellStyle name="Normal" xfId="0" builtinId="0"/>
    <cellStyle name="Normal 2" xfId="61" xr:uid="{00000000-0005-0000-0000-00003D000000}"/>
    <cellStyle name="Normal 3" xfId="62" xr:uid="{00000000-0005-0000-0000-00003E000000}"/>
    <cellStyle name="Normal 4" xfId="63" xr:uid="{00000000-0005-0000-0000-00003F000000}"/>
    <cellStyle name="Nota" xfId="64" builtinId="10" customBuiltin="1"/>
    <cellStyle name="Nota 2" xfId="65" xr:uid="{00000000-0005-0000-0000-000041000000}"/>
    <cellStyle name="Porcentagem" xfId="66" builtinId="5"/>
    <cellStyle name="Saída" xfId="67" builtinId="21" customBuiltin="1"/>
    <cellStyle name="Saída 2" xfId="68" xr:uid="{00000000-0005-0000-0000-000044000000}"/>
    <cellStyle name="Texto de Aviso" xfId="69" builtinId="11" customBuiltin="1"/>
    <cellStyle name="Texto de Aviso 2" xfId="70" xr:uid="{00000000-0005-0000-0000-000046000000}"/>
    <cellStyle name="Texto Explicativo" xfId="71" builtinId="53" customBuiltin="1"/>
    <cellStyle name="Texto Explicativo 2" xfId="72" xr:uid="{00000000-0005-0000-0000-000048000000}"/>
    <cellStyle name="Título" xfId="73" builtinId="15" customBuiltin="1"/>
    <cellStyle name="Título 1" xfId="74" builtinId="16" customBuiltin="1"/>
    <cellStyle name="Título 1 2" xfId="75" xr:uid="{00000000-0005-0000-0000-00004B000000}"/>
    <cellStyle name="Título 2" xfId="76" builtinId="17" customBuiltin="1"/>
    <cellStyle name="Título 2 2" xfId="77" xr:uid="{00000000-0005-0000-0000-00004D000000}"/>
    <cellStyle name="Título 3" xfId="78" builtinId="18" customBuiltin="1"/>
    <cellStyle name="Título 3 2" xfId="79" xr:uid="{00000000-0005-0000-0000-00004F000000}"/>
    <cellStyle name="Título 4" xfId="80" builtinId="19" customBuiltin="1"/>
    <cellStyle name="Título 4 2" xfId="81" xr:uid="{00000000-0005-0000-0000-000051000000}"/>
    <cellStyle name="Título 5" xfId="82" xr:uid="{00000000-0005-0000-0000-000052000000}"/>
    <cellStyle name="Total" xfId="83" builtinId="25" customBuiltin="1"/>
    <cellStyle name="Total 2" xfId="84" xr:uid="{00000000-0005-0000-0000-00005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N35"/>
  <sheetViews>
    <sheetView showGridLines="0" tabSelected="1" zoomScaleNormal="100" workbookViewId="0">
      <selection activeCell="A36" sqref="A36"/>
    </sheetView>
  </sheetViews>
  <sheetFormatPr defaultRowHeight="13.2" x14ac:dyDescent="0.25"/>
  <cols>
    <col min="1" max="1" width="55.21875" style="4" customWidth="1"/>
    <col min="2" max="2" width="10.109375" bestFit="1" customWidth="1"/>
    <col min="3" max="3" width="8.33203125" bestFit="1" customWidth="1"/>
    <col min="4" max="4" width="15.88671875" bestFit="1" customWidth="1"/>
    <col min="5" max="5" width="39.5546875" customWidth="1"/>
    <col min="6" max="6" width="13.44140625" style="4" customWidth="1"/>
    <col min="7" max="7" width="14.88671875" style="4" customWidth="1"/>
    <col min="8" max="8" width="0" style="16" hidden="1" customWidth="1"/>
    <col min="9" max="14" width="0" hidden="1" customWidth="1"/>
  </cols>
  <sheetData>
    <row r="1" spans="1:14" ht="13.8" thickBot="1" x14ac:dyDescent="0.3"/>
    <row r="2" spans="1:14" s="4" customFormat="1" ht="13.8" thickBot="1" x14ac:dyDescent="0.3">
      <c r="A2" s="36" t="s">
        <v>11</v>
      </c>
      <c r="B2" s="37"/>
      <c r="C2" s="37"/>
      <c r="D2" s="37"/>
      <c r="E2" s="37"/>
      <c r="F2" s="37"/>
      <c r="G2" s="38"/>
      <c r="H2" s="15"/>
    </row>
    <row r="3" spans="1:14" s="4" customFormat="1" x14ac:dyDescent="0.25">
      <c r="A3" s="22" t="s">
        <v>2</v>
      </c>
      <c r="B3" s="23" t="s">
        <v>5</v>
      </c>
      <c r="C3" s="23" t="s">
        <v>3</v>
      </c>
      <c r="D3" s="23" t="s">
        <v>4</v>
      </c>
      <c r="E3" s="23" t="s">
        <v>10</v>
      </c>
      <c r="F3" s="23" t="s">
        <v>45</v>
      </c>
      <c r="G3" s="21" t="s">
        <v>46</v>
      </c>
      <c r="H3" s="15"/>
    </row>
    <row r="4" spans="1:14" x14ac:dyDescent="0.25">
      <c r="A4" s="2" t="s">
        <v>35</v>
      </c>
      <c r="B4" s="1" t="s">
        <v>1</v>
      </c>
      <c r="C4" s="9">
        <v>0.50819999999999999</v>
      </c>
      <c r="D4" s="3">
        <v>0.65900000000000003</v>
      </c>
      <c r="E4" s="3" t="s">
        <v>41</v>
      </c>
      <c r="F4" s="5">
        <f>H4/100</f>
        <v>0.21179999999999999</v>
      </c>
      <c r="G4" s="26">
        <f>I4/100</f>
        <v>0.1</v>
      </c>
      <c r="H4" s="27">
        <f>((100*D4+100)*K4)-L4</f>
        <v>21.18</v>
      </c>
      <c r="I4">
        <f>(((100-L4)/J4)*K4)-(100*M4)</f>
        <v>10</v>
      </c>
      <c r="J4">
        <v>0.8</v>
      </c>
      <c r="K4" s="24">
        <v>0.2</v>
      </c>
      <c r="L4">
        <v>12</v>
      </c>
      <c r="M4" s="25">
        <f>L4/100</f>
        <v>0.12</v>
      </c>
      <c r="N4">
        <v>20</v>
      </c>
    </row>
    <row r="5" spans="1:14" x14ac:dyDescent="0.25">
      <c r="A5" s="17" t="s">
        <v>36</v>
      </c>
      <c r="B5" s="1" t="s">
        <v>9</v>
      </c>
      <c r="C5" s="5">
        <v>0.69140000000000001</v>
      </c>
      <c r="D5" s="3">
        <v>1.0297000000000001</v>
      </c>
      <c r="E5" s="3" t="s">
        <v>41</v>
      </c>
      <c r="F5" s="5">
        <f>H5/100</f>
        <v>0.36593999999999999</v>
      </c>
      <c r="G5" s="26">
        <f>I5/100</f>
        <v>0.2</v>
      </c>
      <c r="H5" s="27">
        <f t="shared" ref="H5:H33" si="0">((100*D5+100)*K5)-L5</f>
        <v>36.594000000000001</v>
      </c>
      <c r="I5">
        <f t="shared" ref="I4:I33" si="1">(((100-L5)/J5)*K5)-(100*M5)</f>
        <v>20</v>
      </c>
      <c r="J5">
        <v>0.8</v>
      </c>
      <c r="K5" s="24">
        <v>0.2</v>
      </c>
      <c r="L5">
        <v>4</v>
      </c>
      <c r="M5" s="25">
        <f t="shared" ref="M5:M35" si="2">L5/100</f>
        <v>0.04</v>
      </c>
      <c r="N5">
        <f t="shared" ref="N5:N10" si="3">K5*100</f>
        <v>20</v>
      </c>
    </row>
    <row r="6" spans="1:14" x14ac:dyDescent="0.25">
      <c r="A6" s="17" t="s">
        <v>37</v>
      </c>
      <c r="B6" s="1" t="s">
        <v>33</v>
      </c>
      <c r="C6" s="5">
        <v>0.67949999999999999</v>
      </c>
      <c r="D6" s="3">
        <v>1.0154000000000001</v>
      </c>
      <c r="E6" s="3" t="s">
        <v>41</v>
      </c>
      <c r="F6" s="5">
        <f>H6/100</f>
        <v>0.36308000000000007</v>
      </c>
      <c r="G6" s="26">
        <f t="shared" ref="G6:G11" si="4">I6/100</f>
        <v>0.2</v>
      </c>
      <c r="H6" s="27">
        <f t="shared" si="0"/>
        <v>36.308000000000007</v>
      </c>
      <c r="I6">
        <f t="shared" si="1"/>
        <v>20</v>
      </c>
      <c r="J6">
        <v>0.8</v>
      </c>
      <c r="K6" s="24">
        <v>0.2</v>
      </c>
      <c r="L6">
        <v>4</v>
      </c>
      <c r="M6" s="25">
        <f t="shared" si="2"/>
        <v>0.04</v>
      </c>
      <c r="N6">
        <f t="shared" si="3"/>
        <v>20</v>
      </c>
    </row>
    <row r="7" spans="1:14" x14ac:dyDescent="0.25">
      <c r="A7" s="17" t="s">
        <v>38</v>
      </c>
      <c r="B7" s="1" t="s">
        <v>34</v>
      </c>
      <c r="C7" s="5">
        <v>0.46820000000000001</v>
      </c>
      <c r="D7" s="3">
        <v>0.76180000000000003</v>
      </c>
      <c r="E7" s="3" t="s">
        <v>41</v>
      </c>
      <c r="F7" s="5">
        <f>H7/100</f>
        <v>0.31236000000000003</v>
      </c>
      <c r="G7" s="26">
        <f t="shared" si="4"/>
        <v>0.2</v>
      </c>
      <c r="H7" s="27">
        <f t="shared" si="0"/>
        <v>31.236000000000004</v>
      </c>
      <c r="I7">
        <f t="shared" si="1"/>
        <v>20</v>
      </c>
      <c r="J7">
        <v>0.8</v>
      </c>
      <c r="K7" s="24">
        <v>0.2</v>
      </c>
      <c r="L7">
        <v>4</v>
      </c>
      <c r="M7" s="25">
        <f t="shared" si="2"/>
        <v>0.04</v>
      </c>
      <c r="N7">
        <f>K7*100</f>
        <v>20</v>
      </c>
    </row>
    <row r="8" spans="1:14" x14ac:dyDescent="0.25">
      <c r="A8" s="17" t="s">
        <v>39</v>
      </c>
      <c r="B8" s="1" t="s">
        <v>34</v>
      </c>
      <c r="C8" s="5">
        <v>0.46820000000000001</v>
      </c>
      <c r="D8" s="3">
        <v>0.76180000000000003</v>
      </c>
      <c r="E8" s="3" t="s">
        <v>41</v>
      </c>
      <c r="F8" s="5">
        <f>H8/100</f>
        <v>0.31236000000000003</v>
      </c>
      <c r="G8" s="26">
        <f t="shared" si="4"/>
        <v>0.2</v>
      </c>
      <c r="H8" s="27">
        <f t="shared" si="0"/>
        <v>31.236000000000004</v>
      </c>
      <c r="I8">
        <f t="shared" si="1"/>
        <v>20</v>
      </c>
      <c r="J8">
        <v>0.8</v>
      </c>
      <c r="K8" s="24">
        <v>0.2</v>
      </c>
      <c r="L8">
        <v>4</v>
      </c>
      <c r="M8" s="25">
        <f t="shared" si="2"/>
        <v>0.04</v>
      </c>
      <c r="N8">
        <f t="shared" si="3"/>
        <v>20</v>
      </c>
    </row>
    <row r="9" spans="1:14" s="4" customFormat="1" x14ac:dyDescent="0.25">
      <c r="A9" s="2" t="s">
        <v>7</v>
      </c>
      <c r="B9" s="1" t="s">
        <v>32</v>
      </c>
      <c r="C9" s="5">
        <v>0.60419999999999996</v>
      </c>
      <c r="D9" s="3">
        <v>0.92500000000000004</v>
      </c>
      <c r="E9" s="3" t="s">
        <v>41</v>
      </c>
      <c r="F9" s="5">
        <f>H9/100</f>
        <v>0.34499999999999997</v>
      </c>
      <c r="G9" s="26">
        <f t="shared" si="4"/>
        <v>0.2</v>
      </c>
      <c r="H9" s="27">
        <f t="shared" si="0"/>
        <v>34.5</v>
      </c>
      <c r="I9">
        <f t="shared" si="1"/>
        <v>20</v>
      </c>
      <c r="J9">
        <v>0.8</v>
      </c>
      <c r="K9" s="24">
        <v>0.2</v>
      </c>
      <c r="L9">
        <v>4</v>
      </c>
      <c r="M9" s="25">
        <f t="shared" si="2"/>
        <v>0.04</v>
      </c>
      <c r="N9">
        <f t="shared" si="3"/>
        <v>20</v>
      </c>
    </row>
    <row r="10" spans="1:14" ht="13.8" thickBot="1" x14ac:dyDescent="0.3">
      <c r="A10" s="8" t="s">
        <v>6</v>
      </c>
      <c r="B10" s="10">
        <v>8509</v>
      </c>
      <c r="C10" s="6">
        <v>0.43790000000000001</v>
      </c>
      <c r="D10" s="11">
        <v>0.72550000000000003</v>
      </c>
      <c r="E10" s="11" t="s">
        <v>41</v>
      </c>
      <c r="F10" s="6">
        <f>H10/100</f>
        <v>0.30510000000000004</v>
      </c>
      <c r="G10" s="28">
        <f t="shared" si="4"/>
        <v>0.2</v>
      </c>
      <c r="H10" s="27">
        <f t="shared" si="0"/>
        <v>30.510000000000005</v>
      </c>
      <c r="I10">
        <f t="shared" si="1"/>
        <v>20</v>
      </c>
      <c r="J10">
        <v>0.8</v>
      </c>
      <c r="K10" s="24">
        <v>0.2</v>
      </c>
      <c r="L10">
        <v>4</v>
      </c>
      <c r="M10" s="25">
        <f t="shared" si="2"/>
        <v>0.04</v>
      </c>
      <c r="N10">
        <f t="shared" si="3"/>
        <v>20</v>
      </c>
    </row>
    <row r="11" spans="1:14" ht="13.8" thickBot="1" x14ac:dyDescent="0.3">
      <c r="B11" s="4"/>
      <c r="C11" s="4"/>
      <c r="D11" s="4"/>
      <c r="E11" s="4"/>
      <c r="G11" s="29"/>
      <c r="H11" s="27"/>
      <c r="K11" s="24"/>
      <c r="M11" s="25"/>
    </row>
    <row r="12" spans="1:14" ht="13.8" thickBot="1" x14ac:dyDescent="0.3">
      <c r="A12" s="33" t="s">
        <v>12</v>
      </c>
      <c r="B12" s="34"/>
      <c r="C12" s="34"/>
      <c r="D12" s="34"/>
      <c r="E12" s="34"/>
      <c r="F12" s="34"/>
      <c r="G12" s="35"/>
      <c r="H12" s="27"/>
      <c r="K12" s="24"/>
      <c r="M12" s="25"/>
    </row>
    <row r="13" spans="1:14" x14ac:dyDescent="0.25">
      <c r="A13" s="30" t="s">
        <v>2</v>
      </c>
      <c r="B13" s="31" t="s">
        <v>5</v>
      </c>
      <c r="C13" s="31" t="s">
        <v>3</v>
      </c>
      <c r="D13" s="31" t="s">
        <v>4</v>
      </c>
      <c r="E13" s="31" t="s">
        <v>10</v>
      </c>
      <c r="F13" s="31" t="s">
        <v>45</v>
      </c>
      <c r="G13" s="32" t="s">
        <v>46</v>
      </c>
      <c r="H13" s="27"/>
      <c r="K13" s="24"/>
      <c r="M13" s="25"/>
    </row>
    <row r="14" spans="1:14" x14ac:dyDescent="0.25">
      <c r="A14" s="2" t="s">
        <v>8</v>
      </c>
      <c r="B14" s="1" t="s">
        <v>0</v>
      </c>
      <c r="C14" s="5">
        <v>0.66539999999999999</v>
      </c>
      <c r="D14" s="3">
        <v>0.99850000000000005</v>
      </c>
      <c r="E14" s="3" t="s">
        <v>41</v>
      </c>
      <c r="F14" s="5">
        <f>H14/100</f>
        <v>0.35970000000000008</v>
      </c>
      <c r="G14" s="19">
        <f>I14/100</f>
        <v>0.2</v>
      </c>
      <c r="H14" s="27">
        <f t="shared" si="0"/>
        <v>35.970000000000006</v>
      </c>
      <c r="I14">
        <f t="shared" si="1"/>
        <v>20</v>
      </c>
      <c r="J14">
        <v>0.8</v>
      </c>
      <c r="K14" s="24">
        <v>0.2</v>
      </c>
      <c r="L14">
        <v>4</v>
      </c>
      <c r="M14" s="25">
        <f t="shared" si="2"/>
        <v>0.04</v>
      </c>
      <c r="N14">
        <v>20</v>
      </c>
    </row>
    <row r="15" spans="1:14" x14ac:dyDescent="0.25">
      <c r="A15" s="7" t="s">
        <v>14</v>
      </c>
      <c r="B15" s="1" t="s">
        <v>34</v>
      </c>
      <c r="C15" s="5">
        <v>0.46820000000000001</v>
      </c>
      <c r="D15" s="3">
        <v>0.76180000000000003</v>
      </c>
      <c r="E15" s="3" t="s">
        <v>41</v>
      </c>
      <c r="F15" s="5">
        <f t="shared" ref="F15:F33" si="5">H15/100</f>
        <v>0.31236000000000003</v>
      </c>
      <c r="G15" s="19">
        <f t="shared" ref="G15:G33" si="6">I15/100</f>
        <v>0.2</v>
      </c>
      <c r="H15" s="27">
        <f t="shared" si="0"/>
        <v>31.236000000000004</v>
      </c>
      <c r="I15">
        <f t="shared" si="1"/>
        <v>20</v>
      </c>
      <c r="J15">
        <v>0.8</v>
      </c>
      <c r="K15" s="24">
        <v>0.2</v>
      </c>
      <c r="L15">
        <v>4</v>
      </c>
      <c r="M15" s="25">
        <f t="shared" si="2"/>
        <v>0.04</v>
      </c>
      <c r="N15">
        <f>K15*100</f>
        <v>20</v>
      </c>
    </row>
    <row r="16" spans="1:14" x14ac:dyDescent="0.25">
      <c r="A16" s="7" t="s">
        <v>15</v>
      </c>
      <c r="B16" s="1" t="s">
        <v>34</v>
      </c>
      <c r="C16" s="5">
        <v>0.46820000000000001</v>
      </c>
      <c r="D16" s="3">
        <v>0.61499999999999999</v>
      </c>
      <c r="E16" s="3" t="s">
        <v>41</v>
      </c>
      <c r="F16" s="5">
        <f t="shared" si="5"/>
        <v>0.20300000000000004</v>
      </c>
      <c r="G16" s="19">
        <f t="shared" si="6"/>
        <v>0.1</v>
      </c>
      <c r="H16" s="27">
        <f t="shared" si="0"/>
        <v>20.300000000000004</v>
      </c>
      <c r="I16">
        <f t="shared" si="1"/>
        <v>10</v>
      </c>
      <c r="J16">
        <v>0.8</v>
      </c>
      <c r="K16" s="24">
        <v>0.2</v>
      </c>
      <c r="L16">
        <v>12</v>
      </c>
      <c r="M16" s="25">
        <f t="shared" si="2"/>
        <v>0.12</v>
      </c>
      <c r="N16">
        <f t="shared" ref="N16:N35" si="7">K16*100</f>
        <v>20</v>
      </c>
    </row>
    <row r="17" spans="1:14" s="4" customFormat="1" x14ac:dyDescent="0.25">
      <c r="A17" s="7" t="s">
        <v>16</v>
      </c>
      <c r="B17" s="1" t="s">
        <v>13</v>
      </c>
      <c r="C17" s="18">
        <v>0.45350000000000001</v>
      </c>
      <c r="D17" s="5">
        <v>0.74419999999999997</v>
      </c>
      <c r="E17" s="3" t="s">
        <v>41</v>
      </c>
      <c r="F17" s="5">
        <f t="shared" si="5"/>
        <v>0.30884000000000006</v>
      </c>
      <c r="G17" s="19">
        <f t="shared" si="6"/>
        <v>0.2</v>
      </c>
      <c r="H17" s="27">
        <f t="shared" si="0"/>
        <v>30.884000000000007</v>
      </c>
      <c r="I17">
        <f t="shared" si="1"/>
        <v>20</v>
      </c>
      <c r="J17">
        <v>0.8</v>
      </c>
      <c r="K17" s="24">
        <v>0.2</v>
      </c>
      <c r="L17">
        <v>4</v>
      </c>
      <c r="M17" s="25">
        <f t="shared" si="2"/>
        <v>0.04</v>
      </c>
      <c r="N17">
        <f t="shared" si="7"/>
        <v>20</v>
      </c>
    </row>
    <row r="18" spans="1:14" s="4" customFormat="1" x14ac:dyDescent="0.25">
      <c r="A18" s="7" t="s">
        <v>17</v>
      </c>
      <c r="B18" s="1" t="s">
        <v>13</v>
      </c>
      <c r="C18" s="18">
        <v>0.45350000000000001</v>
      </c>
      <c r="D18" s="5">
        <v>0.59889999999999999</v>
      </c>
      <c r="E18" s="3" t="s">
        <v>41</v>
      </c>
      <c r="F18" s="5">
        <f t="shared" si="5"/>
        <v>0.19977999999999999</v>
      </c>
      <c r="G18" s="19">
        <f t="shared" si="6"/>
        <v>0.1</v>
      </c>
      <c r="H18" s="27">
        <f t="shared" si="0"/>
        <v>19.977999999999998</v>
      </c>
      <c r="I18">
        <f t="shared" si="1"/>
        <v>10</v>
      </c>
      <c r="J18">
        <v>0.8</v>
      </c>
      <c r="K18" s="24">
        <v>0.2</v>
      </c>
      <c r="L18">
        <v>12</v>
      </c>
      <c r="M18" s="25">
        <f t="shared" si="2"/>
        <v>0.12</v>
      </c>
      <c r="N18">
        <f t="shared" si="7"/>
        <v>20</v>
      </c>
    </row>
    <row r="19" spans="1:14" x14ac:dyDescent="0.25">
      <c r="A19" s="7" t="s">
        <v>18</v>
      </c>
      <c r="B19" s="13">
        <v>8481</v>
      </c>
      <c r="C19" s="5">
        <v>0.47</v>
      </c>
      <c r="D19" s="5">
        <v>0.76400000000000001</v>
      </c>
      <c r="E19" s="3" t="s">
        <v>43</v>
      </c>
      <c r="F19" s="5">
        <f t="shared" si="5"/>
        <v>0.31280000000000002</v>
      </c>
      <c r="G19" s="19">
        <f t="shared" si="6"/>
        <v>0.2</v>
      </c>
      <c r="H19" s="27">
        <f t="shared" si="0"/>
        <v>31.28</v>
      </c>
      <c r="I19">
        <f t="shared" si="1"/>
        <v>20</v>
      </c>
      <c r="J19">
        <v>0.8</v>
      </c>
      <c r="K19" s="24">
        <v>0.2</v>
      </c>
      <c r="L19">
        <v>4</v>
      </c>
      <c r="M19" s="25">
        <f t="shared" si="2"/>
        <v>0.04</v>
      </c>
      <c r="N19">
        <f t="shared" si="7"/>
        <v>20</v>
      </c>
    </row>
    <row r="20" spans="1:14" x14ac:dyDescent="0.25">
      <c r="A20" s="7" t="s">
        <v>19</v>
      </c>
      <c r="B20" s="13">
        <v>8481</v>
      </c>
      <c r="C20" s="5">
        <v>0.47</v>
      </c>
      <c r="D20" s="5">
        <v>0.61699999999999999</v>
      </c>
      <c r="E20" s="3" t="s">
        <v>43</v>
      </c>
      <c r="F20" s="5">
        <f t="shared" si="5"/>
        <v>0.20339999999999997</v>
      </c>
      <c r="G20" s="19">
        <f t="shared" si="6"/>
        <v>0.1</v>
      </c>
      <c r="H20" s="27">
        <f t="shared" si="0"/>
        <v>20.339999999999996</v>
      </c>
      <c r="I20">
        <f t="shared" si="1"/>
        <v>10</v>
      </c>
      <c r="J20">
        <v>0.8</v>
      </c>
      <c r="K20" s="24">
        <v>0.2</v>
      </c>
      <c r="L20">
        <v>12</v>
      </c>
      <c r="M20" s="25">
        <f t="shared" si="2"/>
        <v>0.12</v>
      </c>
      <c r="N20">
        <f t="shared" si="7"/>
        <v>20</v>
      </c>
    </row>
    <row r="21" spans="1:14" x14ac:dyDescent="0.25">
      <c r="A21" s="2" t="s">
        <v>40</v>
      </c>
      <c r="B21" s="13">
        <v>8516</v>
      </c>
      <c r="C21" s="9">
        <v>0.44</v>
      </c>
      <c r="D21" s="5">
        <v>0.72799999999999998</v>
      </c>
      <c r="E21" s="3" t="s">
        <v>42</v>
      </c>
      <c r="F21" s="5">
        <f t="shared" si="5"/>
        <v>0.30560000000000004</v>
      </c>
      <c r="G21" s="19">
        <f t="shared" si="6"/>
        <v>0.2</v>
      </c>
      <c r="H21" s="27">
        <f t="shared" si="0"/>
        <v>30.560000000000002</v>
      </c>
      <c r="I21">
        <f t="shared" si="1"/>
        <v>20</v>
      </c>
      <c r="J21">
        <v>0.8</v>
      </c>
      <c r="K21" s="24">
        <v>0.2</v>
      </c>
      <c r="L21">
        <v>4</v>
      </c>
      <c r="M21" s="25">
        <f t="shared" si="2"/>
        <v>0.04</v>
      </c>
      <c r="N21">
        <f t="shared" si="7"/>
        <v>20</v>
      </c>
    </row>
    <row r="22" spans="1:14" x14ac:dyDescent="0.25">
      <c r="A22" s="2" t="s">
        <v>24</v>
      </c>
      <c r="B22" s="13">
        <v>8544</v>
      </c>
      <c r="C22" s="9">
        <v>0.41</v>
      </c>
      <c r="D22" s="5">
        <v>0.69199999999999995</v>
      </c>
      <c r="E22" s="3" t="s">
        <v>42</v>
      </c>
      <c r="F22" s="5">
        <f t="shared" si="5"/>
        <v>0.29839999999999994</v>
      </c>
      <c r="G22" s="19">
        <f t="shared" si="6"/>
        <v>0.2</v>
      </c>
      <c r="H22" s="27">
        <f t="shared" si="0"/>
        <v>29.839999999999996</v>
      </c>
      <c r="I22">
        <f t="shared" si="1"/>
        <v>20</v>
      </c>
      <c r="J22">
        <v>0.8</v>
      </c>
      <c r="K22" s="24">
        <v>0.2</v>
      </c>
      <c r="L22">
        <v>4</v>
      </c>
      <c r="M22" s="25">
        <f t="shared" si="2"/>
        <v>0.04</v>
      </c>
      <c r="N22">
        <f t="shared" si="7"/>
        <v>20</v>
      </c>
    </row>
    <row r="23" spans="1:14" x14ac:dyDescent="0.25">
      <c r="A23" s="2" t="s">
        <v>25</v>
      </c>
      <c r="B23" s="13">
        <v>8544</v>
      </c>
      <c r="C23" s="9">
        <v>0.41</v>
      </c>
      <c r="D23" s="5">
        <v>0.55100000000000005</v>
      </c>
      <c r="E23" s="3" t="s">
        <v>42</v>
      </c>
      <c r="F23" s="5">
        <f t="shared" si="5"/>
        <v>0.19020000000000001</v>
      </c>
      <c r="G23" s="19">
        <f t="shared" si="6"/>
        <v>0.1</v>
      </c>
      <c r="H23" s="27">
        <f t="shared" si="0"/>
        <v>19.02</v>
      </c>
      <c r="I23">
        <f t="shared" si="1"/>
        <v>10</v>
      </c>
      <c r="J23">
        <v>0.8</v>
      </c>
      <c r="K23" s="24">
        <v>0.2</v>
      </c>
      <c r="L23">
        <v>12</v>
      </c>
      <c r="M23" s="25">
        <f t="shared" si="2"/>
        <v>0.12</v>
      </c>
      <c r="N23">
        <f t="shared" si="7"/>
        <v>20</v>
      </c>
    </row>
    <row r="24" spans="1:14" x14ac:dyDescent="0.25">
      <c r="A24" s="2" t="s">
        <v>26</v>
      </c>
      <c r="B24" s="13">
        <v>7318</v>
      </c>
      <c r="C24" s="9">
        <v>0.51</v>
      </c>
      <c r="D24" s="5">
        <v>0.81200000000000006</v>
      </c>
      <c r="E24" s="3" t="s">
        <v>43</v>
      </c>
      <c r="F24" s="5">
        <f t="shared" si="5"/>
        <v>0.32240000000000002</v>
      </c>
      <c r="G24" s="19">
        <f t="shared" si="6"/>
        <v>0.2</v>
      </c>
      <c r="H24" s="27">
        <f t="shared" si="0"/>
        <v>32.24</v>
      </c>
      <c r="I24">
        <f t="shared" si="1"/>
        <v>20</v>
      </c>
      <c r="J24">
        <v>0.8</v>
      </c>
      <c r="K24" s="24">
        <v>0.2</v>
      </c>
      <c r="L24">
        <v>4</v>
      </c>
      <c r="M24" s="25">
        <f t="shared" si="2"/>
        <v>0.04</v>
      </c>
      <c r="N24">
        <f t="shared" si="7"/>
        <v>20</v>
      </c>
    </row>
    <row r="25" spans="1:14" x14ac:dyDescent="0.25">
      <c r="A25" s="2" t="s">
        <v>27</v>
      </c>
      <c r="B25" s="13">
        <v>7318</v>
      </c>
      <c r="C25" s="9">
        <v>0.51</v>
      </c>
      <c r="D25" s="5">
        <v>0.66100000000000003</v>
      </c>
      <c r="E25" s="3" t="s">
        <v>43</v>
      </c>
      <c r="F25" s="5">
        <f t="shared" si="5"/>
        <v>0.21220000000000006</v>
      </c>
      <c r="G25" s="19">
        <f t="shared" si="6"/>
        <v>0.1</v>
      </c>
      <c r="H25" s="27">
        <f t="shared" si="0"/>
        <v>21.220000000000006</v>
      </c>
      <c r="I25">
        <f t="shared" si="1"/>
        <v>10</v>
      </c>
      <c r="J25">
        <v>0.8</v>
      </c>
      <c r="K25" s="24">
        <v>0.2</v>
      </c>
      <c r="L25">
        <v>12</v>
      </c>
      <c r="M25" s="25">
        <f t="shared" si="2"/>
        <v>0.12</v>
      </c>
      <c r="N25">
        <f t="shared" si="7"/>
        <v>20</v>
      </c>
    </row>
    <row r="26" spans="1:14" x14ac:dyDescent="0.25">
      <c r="A26" s="2" t="s">
        <v>28</v>
      </c>
      <c r="B26" s="13">
        <v>7326</v>
      </c>
      <c r="C26" s="9">
        <v>0.8</v>
      </c>
      <c r="D26" s="5">
        <v>1.1599999999999999</v>
      </c>
      <c r="E26" s="3" t="s">
        <v>43</v>
      </c>
      <c r="F26" s="5">
        <f t="shared" si="5"/>
        <v>0.39200000000000002</v>
      </c>
      <c r="G26" s="19">
        <f t="shared" si="6"/>
        <v>0.2</v>
      </c>
      <c r="H26" s="27">
        <f t="shared" si="0"/>
        <v>39.200000000000003</v>
      </c>
      <c r="I26">
        <f t="shared" si="1"/>
        <v>20</v>
      </c>
      <c r="J26">
        <v>0.8</v>
      </c>
      <c r="K26" s="24">
        <v>0.2</v>
      </c>
      <c r="L26">
        <v>4</v>
      </c>
      <c r="M26" s="25">
        <f t="shared" si="2"/>
        <v>0.04</v>
      </c>
      <c r="N26">
        <f t="shared" si="7"/>
        <v>20</v>
      </c>
    </row>
    <row r="27" spans="1:14" x14ac:dyDescent="0.25">
      <c r="A27" s="2" t="s">
        <v>29</v>
      </c>
      <c r="B27" s="13">
        <v>7326</v>
      </c>
      <c r="C27" s="9">
        <v>0.8</v>
      </c>
      <c r="D27" s="5">
        <v>0.98</v>
      </c>
      <c r="E27" s="3" t="s">
        <v>43</v>
      </c>
      <c r="F27" s="5">
        <f t="shared" si="5"/>
        <v>0.27600000000000002</v>
      </c>
      <c r="G27" s="19">
        <f t="shared" si="6"/>
        <v>0.1</v>
      </c>
      <c r="H27" s="27">
        <f t="shared" si="0"/>
        <v>27.6</v>
      </c>
      <c r="I27">
        <f t="shared" si="1"/>
        <v>10</v>
      </c>
      <c r="J27">
        <v>0.8</v>
      </c>
      <c r="K27" s="24">
        <v>0.2</v>
      </c>
      <c r="L27">
        <v>12</v>
      </c>
      <c r="M27" s="25">
        <f t="shared" si="2"/>
        <v>0.12</v>
      </c>
      <c r="N27">
        <f t="shared" si="7"/>
        <v>20</v>
      </c>
    </row>
    <row r="28" spans="1:14" x14ac:dyDescent="0.25">
      <c r="A28" s="2" t="s">
        <v>30</v>
      </c>
      <c r="B28" s="13">
        <v>7325</v>
      </c>
      <c r="C28" s="9">
        <v>0.86</v>
      </c>
      <c r="D28" s="5">
        <v>1.232</v>
      </c>
      <c r="E28" s="3" t="s">
        <v>43</v>
      </c>
      <c r="F28" s="5">
        <f t="shared" si="5"/>
        <v>0.40639999999999998</v>
      </c>
      <c r="G28" s="19">
        <f t="shared" si="6"/>
        <v>0.2</v>
      </c>
      <c r="H28" s="27">
        <f t="shared" si="0"/>
        <v>40.64</v>
      </c>
      <c r="I28">
        <f t="shared" si="1"/>
        <v>20</v>
      </c>
      <c r="J28">
        <v>0.8</v>
      </c>
      <c r="K28" s="24">
        <v>0.2</v>
      </c>
      <c r="L28">
        <v>4</v>
      </c>
      <c r="M28" s="25">
        <f t="shared" si="2"/>
        <v>0.04</v>
      </c>
      <c r="N28">
        <f t="shared" si="7"/>
        <v>20</v>
      </c>
    </row>
    <row r="29" spans="1:14" x14ac:dyDescent="0.25">
      <c r="A29" s="2" t="s">
        <v>31</v>
      </c>
      <c r="B29" s="13">
        <v>7412</v>
      </c>
      <c r="C29" s="9">
        <v>0.33</v>
      </c>
      <c r="D29" s="5">
        <v>0.59599999999999997</v>
      </c>
      <c r="E29" s="3" t="s">
        <v>43</v>
      </c>
      <c r="F29" s="5">
        <f t="shared" si="5"/>
        <v>0.2792</v>
      </c>
      <c r="G29" s="19">
        <f t="shared" si="6"/>
        <v>0.2</v>
      </c>
      <c r="H29" s="27">
        <f t="shared" si="0"/>
        <v>27.92</v>
      </c>
      <c r="I29">
        <f t="shared" si="1"/>
        <v>20</v>
      </c>
      <c r="J29">
        <v>0.8</v>
      </c>
      <c r="K29" s="24">
        <v>0.2</v>
      </c>
      <c r="L29">
        <v>4</v>
      </c>
      <c r="M29" s="25">
        <f t="shared" si="2"/>
        <v>0.04</v>
      </c>
      <c r="N29">
        <f t="shared" si="7"/>
        <v>20</v>
      </c>
    </row>
    <row r="30" spans="1:14" x14ac:dyDescent="0.25">
      <c r="A30" s="7" t="s">
        <v>20</v>
      </c>
      <c r="B30" s="13">
        <v>3917</v>
      </c>
      <c r="C30" s="5">
        <v>0.36</v>
      </c>
      <c r="D30" s="5">
        <v>0.63200000000000001</v>
      </c>
      <c r="E30" s="3" t="s">
        <v>43</v>
      </c>
      <c r="F30" s="5">
        <f t="shared" si="5"/>
        <v>0.28639999999999999</v>
      </c>
      <c r="G30" s="19">
        <f t="shared" si="6"/>
        <v>0.2</v>
      </c>
      <c r="H30" s="27">
        <f t="shared" si="0"/>
        <v>28.64</v>
      </c>
      <c r="I30">
        <f t="shared" si="1"/>
        <v>20</v>
      </c>
      <c r="J30">
        <v>0.8</v>
      </c>
      <c r="K30" s="24">
        <v>0.2</v>
      </c>
      <c r="L30">
        <v>4</v>
      </c>
      <c r="M30" s="25">
        <f t="shared" si="2"/>
        <v>0.04</v>
      </c>
      <c r="N30">
        <f t="shared" si="7"/>
        <v>20</v>
      </c>
    </row>
    <row r="31" spans="1:14" x14ac:dyDescent="0.25">
      <c r="A31" s="7" t="s">
        <v>21</v>
      </c>
      <c r="B31" s="13">
        <v>3917</v>
      </c>
      <c r="C31" s="5">
        <v>0.36</v>
      </c>
      <c r="D31" s="5">
        <v>0.496</v>
      </c>
      <c r="E31" s="3" t="s">
        <v>43</v>
      </c>
      <c r="F31" s="5">
        <f t="shared" si="5"/>
        <v>0.17920000000000003</v>
      </c>
      <c r="G31" s="19">
        <f t="shared" si="6"/>
        <v>0.1</v>
      </c>
      <c r="H31" s="27">
        <f t="shared" si="0"/>
        <v>17.920000000000002</v>
      </c>
      <c r="I31">
        <f t="shared" si="1"/>
        <v>10</v>
      </c>
      <c r="J31">
        <v>0.8</v>
      </c>
      <c r="K31" s="24">
        <v>0.2</v>
      </c>
      <c r="L31">
        <v>12</v>
      </c>
      <c r="M31" s="25">
        <f t="shared" si="2"/>
        <v>0.12</v>
      </c>
      <c r="N31">
        <f t="shared" si="7"/>
        <v>20</v>
      </c>
    </row>
    <row r="32" spans="1:14" x14ac:dyDescent="0.25">
      <c r="A32" s="7" t="s">
        <v>22</v>
      </c>
      <c r="B32" s="12" t="s">
        <v>44</v>
      </c>
      <c r="C32" s="3">
        <v>0.45</v>
      </c>
      <c r="D32" s="5">
        <v>0.74</v>
      </c>
      <c r="E32" s="3" t="s">
        <v>43</v>
      </c>
      <c r="F32" s="5">
        <f t="shared" si="5"/>
        <v>0.30800000000000005</v>
      </c>
      <c r="G32" s="19">
        <f t="shared" si="6"/>
        <v>0.2</v>
      </c>
      <c r="H32" s="27">
        <f t="shared" si="0"/>
        <v>30.800000000000004</v>
      </c>
      <c r="I32">
        <f t="shared" si="1"/>
        <v>20</v>
      </c>
      <c r="J32">
        <v>0.8</v>
      </c>
      <c r="K32" s="24">
        <v>0.2</v>
      </c>
      <c r="L32">
        <v>4</v>
      </c>
      <c r="M32" s="25">
        <f t="shared" si="2"/>
        <v>0.04</v>
      </c>
      <c r="N32">
        <f t="shared" si="7"/>
        <v>20</v>
      </c>
    </row>
    <row r="33" spans="1:14" ht="13.8" thickBot="1" x14ac:dyDescent="0.3">
      <c r="A33" s="8" t="s">
        <v>23</v>
      </c>
      <c r="B33" s="14" t="s">
        <v>44</v>
      </c>
      <c r="C33" s="11">
        <v>0.45</v>
      </c>
      <c r="D33" s="6">
        <v>0.59499999999999997</v>
      </c>
      <c r="E33" s="11" t="s">
        <v>43</v>
      </c>
      <c r="F33" s="6">
        <f t="shared" si="5"/>
        <v>0.19900000000000001</v>
      </c>
      <c r="G33" s="20">
        <f t="shared" si="6"/>
        <v>0.1</v>
      </c>
      <c r="H33" s="27">
        <f t="shared" si="0"/>
        <v>19.900000000000002</v>
      </c>
      <c r="I33">
        <f t="shared" si="1"/>
        <v>10</v>
      </c>
      <c r="J33">
        <v>0.8</v>
      </c>
      <c r="K33" s="24">
        <v>0.2</v>
      </c>
      <c r="L33">
        <v>12</v>
      </c>
      <c r="M33" s="25">
        <f t="shared" si="2"/>
        <v>0.12</v>
      </c>
      <c r="N33">
        <f t="shared" si="7"/>
        <v>20</v>
      </c>
    </row>
    <row r="34" spans="1:14" x14ac:dyDescent="0.25">
      <c r="B34" s="4"/>
      <c r="C34" s="4"/>
      <c r="D34" s="4"/>
      <c r="E34" s="4"/>
      <c r="K34" s="24"/>
      <c r="M34" s="25"/>
    </row>
    <row r="35" spans="1:14" x14ac:dyDescent="0.25">
      <c r="K35" s="24"/>
      <c r="M35" s="25"/>
    </row>
  </sheetData>
  <mergeCells count="2">
    <mergeCell ref="A2:G2"/>
    <mergeCell ref="A12:G12"/>
  </mergeCells>
  <phoneticPr fontId="18" type="noConversion"/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RESUMO ST-RJ</vt:lpstr>
      <vt:lpstr>'RESUMO ST-RJ'!Area_de_impressao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gbosse</dc:creator>
  <cp:lastModifiedBy>Gabriela Schappo Gesser</cp:lastModifiedBy>
  <cp:lastPrinted>2014-11-03T10:15:58Z</cp:lastPrinted>
  <dcterms:created xsi:type="dcterms:W3CDTF">2010-05-05T20:45:59Z</dcterms:created>
  <dcterms:modified xsi:type="dcterms:W3CDTF">2021-10-27T15:02:05Z</dcterms:modified>
</cp:coreProperties>
</file>